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200.8\информация\Аналитические и информационные материалы\Аналитические записки\2021\АНАЛИТИКА К ЗАКОНОПРОЕКТАМ\36 сессия\поправки в бюджет\аналит записка\"/>
    </mc:Choice>
  </mc:AlternateContent>
  <bookViews>
    <workbookView xWindow="0" yWindow="0" windowWidth="28800" windowHeight="12435"/>
  </bookViews>
  <sheets>
    <sheet name="Приложение 12" sheetId="21" r:id="rId1"/>
    <sheet name="Лист1" sheetId="22" r:id="rId2"/>
  </sheets>
  <definedNames>
    <definedName name="_xlnm.Print_Titles" localSheetId="0">'Приложение 12'!$4:$4</definedName>
    <definedName name="_xlnm.Print_Area" localSheetId="0">'Приложение 12'!$A$1:$M$35</definedName>
  </definedNames>
  <calcPr calcId="152511"/>
</workbook>
</file>

<file path=xl/calcChain.xml><?xml version="1.0" encoding="utf-8"?>
<calcChain xmlns="http://schemas.openxmlformats.org/spreadsheetml/2006/main">
  <c r="M6" i="21" l="1"/>
  <c r="M7" i="21"/>
  <c r="M8" i="21"/>
  <c r="M9" i="21"/>
  <c r="M10" i="21"/>
  <c r="M11" i="21"/>
  <c r="M12" i="21"/>
  <c r="M13" i="21"/>
  <c r="M14" i="21"/>
  <c r="M15" i="21"/>
  <c r="M16" i="21"/>
  <c r="M17" i="21"/>
  <c r="M18" i="21"/>
  <c r="M19" i="21"/>
  <c r="M20" i="21"/>
  <c r="M22" i="21"/>
  <c r="M23" i="21"/>
  <c r="M24" i="21"/>
  <c r="M25" i="21"/>
  <c r="M26" i="21"/>
  <c r="M27" i="21"/>
  <c r="M28" i="21"/>
  <c r="M29" i="21"/>
  <c r="M30" i="21"/>
  <c r="M31" i="21"/>
  <c r="M32" i="21"/>
  <c r="M33" i="21"/>
  <c r="M34" i="21"/>
  <c r="M35" i="21"/>
  <c r="M5" i="21"/>
  <c r="K6" i="21"/>
  <c r="K7" i="21"/>
  <c r="K8" i="21"/>
  <c r="K10" i="21"/>
  <c r="K11" i="21"/>
  <c r="K12" i="21"/>
  <c r="K13" i="21"/>
  <c r="K14" i="21"/>
  <c r="K15" i="21"/>
  <c r="K16" i="21"/>
  <c r="K17" i="21"/>
  <c r="K18" i="21"/>
  <c r="K19" i="21"/>
  <c r="K20" i="21"/>
  <c r="K22" i="21"/>
  <c r="K26" i="21"/>
  <c r="K31" i="21"/>
  <c r="K32" i="21"/>
  <c r="K33" i="21"/>
  <c r="K34" i="21"/>
  <c r="K35" i="21"/>
  <c r="K5" i="21"/>
  <c r="J6" i="21"/>
  <c r="J7" i="21"/>
  <c r="J8" i="21"/>
  <c r="J11" i="21"/>
  <c r="J12" i="21"/>
  <c r="J13" i="21"/>
  <c r="J14" i="21"/>
  <c r="J15" i="21"/>
  <c r="J16" i="21"/>
  <c r="J17" i="21"/>
  <c r="J18" i="21"/>
  <c r="J20" i="21"/>
  <c r="J26" i="21"/>
  <c r="J31" i="21"/>
  <c r="J33" i="21"/>
  <c r="J34" i="21"/>
  <c r="J35" i="21"/>
  <c r="J5" i="21"/>
  <c r="F32" i="21" l="1"/>
  <c r="F35" i="21" s="1"/>
  <c r="F6" i="21"/>
  <c r="F7" i="21"/>
  <c r="F8" i="21"/>
  <c r="F10" i="21"/>
  <c r="F11" i="21"/>
  <c r="F13" i="21"/>
  <c r="F14" i="21"/>
  <c r="F20" i="21"/>
  <c r="F5" i="21"/>
  <c r="D35" i="21" l="1"/>
  <c r="D33" i="21"/>
  <c r="D31" i="21"/>
  <c r="D22" i="21"/>
  <c r="D20" i="21"/>
  <c r="D19" i="21"/>
  <c r="D18" i="21"/>
  <c r="D17" i="21"/>
  <c r="D16" i="21"/>
  <c r="D14" i="21"/>
  <c r="D13" i="21"/>
  <c r="D12" i="21"/>
  <c r="D11" i="21"/>
  <c r="D10" i="21"/>
  <c r="D8" i="21"/>
  <c r="D7" i="21"/>
  <c r="D6" i="21"/>
  <c r="D5" i="21"/>
</calcChain>
</file>

<file path=xl/sharedStrings.xml><?xml version="1.0" encoding="utf-8"?>
<sst xmlns="http://schemas.openxmlformats.org/spreadsheetml/2006/main" count="100" uniqueCount="79">
  <si>
    <t>№ п/п</t>
  </si>
  <si>
    <t>Наименование</t>
  </si>
  <si>
    <t>Итого</t>
  </si>
  <si>
    <t>тыс. руб.</t>
  </si>
  <si>
    <t>Государственная программа Удмуртской Республики «Развитие транспортной системы Удмуртской Республики»</t>
  </si>
  <si>
    <t>1.1</t>
  </si>
  <si>
    <t>Подпрограмма «Развитие дорожного хозяйства»</t>
  </si>
  <si>
    <t>1.1.1</t>
  </si>
  <si>
    <t>Мероприятия по развитию автомобильных дорог в Удмуртской Республике, из них:</t>
  </si>
  <si>
    <t>1.1.1.1</t>
  </si>
  <si>
    <t>Субсидии и иные межбюджетные трансферты из бюджета Удмуртской Республики местным бюджетам на строительство, реконструкцию, капитальный ремонт, ремонт и содержание автомобильных дорог местного значения и искусственных сооружений на них</t>
  </si>
  <si>
    <t>1.1.1.2</t>
  </si>
  <si>
    <t xml:space="preserve">Субсидии из бюджета Удмуртской Республики  на возмещение затрат юридическим лицам, заключившим  концессионное соглашение с Удмуртской Республикой, предусматривающее строительство и эксплуатацию на платной основе  мостовых переходов  </t>
  </si>
  <si>
    <t>1.1.2</t>
  </si>
  <si>
    <t>Уплата земельного налога и налога на имущество</t>
  </si>
  <si>
    <t>1.1.3</t>
  </si>
  <si>
    <t>Содержание автомобильных дорог регионального или межмуниципального значения</t>
  </si>
  <si>
    <t>1.1.4</t>
  </si>
  <si>
    <t>Содержание автомобильных дорог местного значения и сооружений на них, по которым проходят маршруты школьных автобусов</t>
  </si>
  <si>
    <t>1.1.5</t>
  </si>
  <si>
    <t>Содержание учреждений, осуществляющих управление автомобильными дорогами</t>
  </si>
  <si>
    <t>1.2</t>
  </si>
  <si>
    <t>Подпрограмма «Повышение безопасности дорожного движения»</t>
  </si>
  <si>
    <t>2</t>
  </si>
  <si>
    <t>Обслуживание долговых обязательств, связанных с использованием бюджетных кредитов, полученных из федерального бюджета</t>
  </si>
  <si>
    <t>3</t>
  </si>
  <si>
    <t>3.1</t>
  </si>
  <si>
    <t>Государственная программа Удмуртской Республики «Развитие инвестиционной деятельности в Удмуртской Республике»</t>
  </si>
  <si>
    <t>Оказание государственной поддержки моногородам Удмуртской Республики</t>
  </si>
  <si>
    <t>Итого:</t>
  </si>
  <si>
    <t>Расходы на исполнение судебных актов, актов иных уполномоченных государственных органов</t>
  </si>
  <si>
    <t>Подпрограмма «Формирование благоприятной деловой среды для реализации инвестиционных проектов в Удмуртской Республике»</t>
  </si>
  <si>
    <t>Приложение 4 к аналитической записке</t>
  </si>
  <si>
    <t>– межбюджетные трансферты, передаваемые бюджетам субъектов Российской Федерации на финансовое обеспечение дорожной деятельности</t>
  </si>
  <si>
    <t>– доходы от уплаты акцизов на автомобильный бензин, прямогонный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Федерации,  подлежащие зачислению в бюджет субъекта Российской Федерации</t>
  </si>
  <si>
    <t>– денежные взыскания (штрафы) за нарушение законодательства Российской Федерации о безопасности дорожного движения</t>
  </si>
  <si>
    <t>– транспортный налог</t>
  </si>
  <si>
    <t>– 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(реконструкции), капитального ремонта и эксплуатации объектов дорожного сервиса, прокладки, переноса, переустройства и эксплуатации инженерных коммуникаций, установки и эксплуатации рекламных конструкций</t>
  </si>
  <si>
    <t xml:space="preserve"> – доходы от эксплуатации и использования имущества автомобильных дорог, находящихся в собственности субъектов Российской Федерации</t>
  </si>
  <si>
    <t>– 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дорожных фондов субъектов Российской Федерации, либо в связи с уклонением от заключения таких контрактов или иных договоров</t>
  </si>
  <si>
    <t>– иные доходы</t>
  </si>
  <si>
    <t>– межбюджетные трансферты, передаваемые бюджетам субъектов Российской Федерации на финансовое обеспечение дорожной деятельности в рамках национального проекта «Безопасные и качественные автомобильные дороги»</t>
  </si>
  <si>
    <t>– межбюджетные трансферты, передаваемые бюджетам субъектов Российской Федерации на внедрение автоматизированных и роботизированных технологий организации дорожного движения и контроля за соблюдением правил дорожного движения</t>
  </si>
  <si>
    <t xml:space="preserve"> Справочно:</t>
  </si>
  <si>
    <t>– 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</si>
  <si>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– неиспользованные бюджетные ассигнования по состоянию на 1 января 2021 года</t>
  </si>
  <si>
    <t>3.1.1</t>
  </si>
  <si>
    <t>4.</t>
  </si>
  <si>
    <t xml:space="preserve"> - поступления от некоммерческой организации «Фонд развития моногородов» в бюджеты субъектов Российской Федерации на строительство и (или) реконструкцию объектов инфраструктуры, необходимых для осуществления физическими и юридическими лицами инвестиционных проектов в моногородах</t>
  </si>
  <si>
    <r>
      <t xml:space="preserve">Первоначальная  редакция
</t>
    </r>
    <r>
      <rPr>
        <i/>
        <sz val="12"/>
        <rFont val="Times New Roman"/>
        <family val="1"/>
        <charset val="204"/>
      </rPr>
      <t>(Закон УР от 25.12.2020 г. № 85-РЗ)</t>
    </r>
  </si>
  <si>
    <r>
      <t>Темп роста, %,</t>
    </r>
    <r>
      <rPr>
        <i/>
        <sz val="12"/>
        <rFont val="Times New Roman"/>
        <family val="1"/>
        <charset val="204"/>
      </rPr>
      <t xml:space="preserve"> к действующей редакции</t>
    </r>
  </si>
  <si>
    <r>
      <t xml:space="preserve">Изменения №1, </t>
    </r>
    <r>
      <rPr>
        <i/>
        <sz val="12"/>
        <rFont val="Times New Roman"/>
        <family val="1"/>
        <charset val="204"/>
      </rPr>
      <t>(Закон УР от 19.02.2021 № 5-РЗ)</t>
    </r>
  </si>
  <si>
    <t>Действующая редакция  с учетом Закона УР № 5-РЗ</t>
  </si>
  <si>
    <t>Анализ изменений объёмов бюджетных ассигнований 
дорожного фонда Удмуртской Республики на 2021 год</t>
  </si>
  <si>
    <r>
      <t xml:space="preserve">Поправки № 2, </t>
    </r>
    <r>
      <rPr>
        <i/>
        <sz val="12"/>
        <rFont val="Times New Roman"/>
        <family val="1"/>
        <charset val="204"/>
      </rPr>
      <t>(Закон УР от 07.07.2021 
№ 71-РЗ)</t>
    </r>
  </si>
  <si>
    <t>Действующая редакция  с учетом Закона УР № 71-РЗ</t>
  </si>
  <si>
    <t>Распределение бюджетных ассигнований дорожного фонда Удмуртской Республики на 2021 год</t>
  </si>
  <si>
    <t>№</t>
  </si>
  <si>
    <t>п/п</t>
  </si>
  <si>
    <t>Сумма</t>
  </si>
  <si>
    <t>* Справочно:</t>
  </si>
  <si>
    <t xml:space="preserve">         – неиспользованные бюджетные ассигнования по состоянию на 1 января 2021 года</t>
  </si>
  <si>
    <t xml:space="preserve">         – доходы от уплаты акцизов на автомобильный бензин, прямогонный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Федерации,  подлежащие зачислению в бюджет субъекта Российской Федерации</t>
  </si>
  <si>
    <t xml:space="preserve">        – транспортный налог</t>
  </si>
  <si>
    <t xml:space="preserve">        – 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</si>
  <si>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 xml:space="preserve">        – денежные взыскания (штрафы) за нарушение законодательства Российской Федерации о безопасности дорожного движения</t>
  </si>
  <si>
    <t xml:space="preserve">        – 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(реконструкции), капитального ремонта и эксплуатации объектов дорожного сервиса, прокладки, переноса, переустройства и эксплуатации инженерных коммуникаций, установки и эксплуатации рекламных конструкций</t>
  </si>
  <si>
    <t xml:space="preserve">        – доходы от эксплуатации и использования имущества автомобильных дорог, находящихся в собственности субъектов Российской Федерации</t>
  </si>
  <si>
    <t xml:space="preserve">        – 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счёт средств дорожных фондов субъектов Российской Федерации, либо в связи с уклонением от заключения таких контрактов или иных договоров</t>
  </si>
  <si>
    <t xml:space="preserve">        – иные доходы</t>
  </si>
  <si>
    <t xml:space="preserve">        – межбюджетные трансферты, передаваемые бюджетам субъектов Российской Федерации на финансовое обеспечение дорожной деятельности</t>
  </si>
  <si>
    <t xml:space="preserve">        – межбюджетные трансферты, передаваемые бюджетам субъектов Российской Федерации на финансовое обеспечение дорожной деятельности в рамках национального проекта «Безопасные и качественные автомобильные дороги»</t>
  </si>
  <si>
    <t xml:space="preserve">        – поступления от некоммерческой организации «Фонд развития моногородов» в бюджеты субъектов Российской Федерации на строительство и (или) реконструкцию объектов инфраструктуры, необходимых для осуществления физическими и юридическими лицами инвестиционных проектов в моногородах</t>
  </si>
  <si>
    <t>9 769 139,6;»</t>
  </si>
  <si>
    <t>Действующая редакция  с учетом Закона УР № 100-РЗ</t>
  </si>
  <si>
    <r>
      <t xml:space="preserve">Поправки № 4, </t>
    </r>
    <r>
      <rPr>
        <i/>
        <sz val="12"/>
        <rFont val="Times New Roman"/>
        <family val="1"/>
        <charset val="204"/>
      </rPr>
      <t>(Закон УР от 21.09.2021 
№ 100-РЗ)</t>
    </r>
  </si>
  <si>
    <t>Сумма всех поправок нарастающим итогом</t>
  </si>
  <si>
    <t>Годовые бюджетные назначения на 2021 год с учетом законопроекта</t>
  </si>
  <si>
    <r>
      <t xml:space="preserve">Поправки № 5, </t>
    </r>
    <r>
      <rPr>
        <i/>
        <sz val="12"/>
        <rFont val="Times New Roman"/>
        <family val="1"/>
        <charset val="204"/>
      </rPr>
      <t xml:space="preserve">(законопроект от 16.11.2021 </t>
    </r>
    <r>
      <rPr>
        <b/>
        <sz val="12"/>
        <rFont val="Times New Roman"/>
        <family val="1"/>
        <charset val="204"/>
      </rPr>
      <t xml:space="preserve">
</t>
    </r>
    <r>
      <rPr>
        <i/>
        <sz val="12"/>
        <rFont val="Times New Roman"/>
        <family val="1"/>
        <charset val="204"/>
      </rPr>
      <t>№ 7595-6зп)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</si>
</sst>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#,##0.0"/>
  </numFmts>
  <fonts count="40" x14ac:knownFonts="1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 Cyr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20"/>
      <name val="Times New Roman"/>
      <family val="1"/>
      <charset val="204"/>
    </font>
    <font>
      <i/>
      <sz val="12"/>
      <name val="Times New Roman"/>
      <family val="1"/>
      <charset val="204"/>
    </font>
    <font>
      <u/>
      <sz val="10"/>
      <color theme="10"/>
      <name val="Arial Cyr"/>
      <charset val="204"/>
    </font>
    <font>
      <sz val="11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50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9" fillId="23" borderId="8" applyNumberFormat="0" applyFont="0" applyAlignment="0" applyProtection="0"/>
    <xf numFmtId="0" fontId="19" fillId="23" borderId="8" applyNumberFormat="0" applyFont="0" applyAlignment="0" applyProtection="0"/>
    <xf numFmtId="0" fontId="19" fillId="23" borderId="8" applyNumberFormat="0" applyFont="0" applyAlignment="0" applyProtection="0"/>
    <xf numFmtId="0" fontId="19" fillId="23" borderId="8" applyNumberFormat="0" applyFont="0" applyAlignment="0" applyProtection="0"/>
    <xf numFmtId="0" fontId="19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8" fillId="4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91">
    <xf numFmtId="0" fontId="0" fillId="0" borderId="0" xfId="0"/>
    <xf numFmtId="0" fontId="21" fillId="0" borderId="0" xfId="0" applyFont="1"/>
    <xf numFmtId="0" fontId="21" fillId="0" borderId="0" xfId="0" applyFont="1" applyAlignment="1">
      <alignment vertical="top"/>
    </xf>
    <xf numFmtId="0" fontId="21" fillId="0" borderId="0" xfId="0" applyFont="1" applyAlignment="1">
      <alignment horizontal="right" vertical="center"/>
    </xf>
    <xf numFmtId="0" fontId="20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0" fillId="0" borderId="0" xfId="0" applyFont="1"/>
    <xf numFmtId="0" fontId="24" fillId="0" borderId="10" xfId="0" applyFont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 wrapText="1"/>
    </xf>
    <xf numFmtId="49" fontId="23" fillId="24" borderId="10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49" fontId="24" fillId="24" borderId="10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/>
    <xf numFmtId="164" fontId="30" fillId="0" borderId="0" xfId="0" applyNumberFormat="1" applyFont="1" applyFill="1" applyBorder="1" applyAlignment="1"/>
    <xf numFmtId="164" fontId="30" fillId="0" borderId="0" xfId="0" applyNumberFormat="1" applyFont="1" applyBorder="1" applyAlignment="1"/>
    <xf numFmtId="0" fontId="24" fillId="0" borderId="13" xfId="0" applyFont="1" applyBorder="1" applyAlignment="1">
      <alignment horizontal="center" vertical="center" wrapText="1"/>
    </xf>
    <xf numFmtId="164" fontId="24" fillId="0" borderId="10" xfId="0" applyNumberFormat="1" applyFont="1" applyBorder="1" applyAlignment="1">
      <alignment horizontal="center" vertical="center" wrapText="1"/>
    </xf>
    <xf numFmtId="0" fontId="29" fillId="0" borderId="0" xfId="0" applyFont="1" applyAlignment="1">
      <alignment vertical="center"/>
    </xf>
    <xf numFmtId="0" fontId="29" fillId="0" borderId="0" xfId="0" applyFont="1" applyAlignment="1"/>
    <xf numFmtId="0" fontId="24" fillId="0" borderId="11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left" vertical="center" wrapText="1"/>
    </xf>
    <xf numFmtId="0" fontId="23" fillId="0" borderId="11" xfId="0" applyFont="1" applyBorder="1" applyAlignment="1">
      <alignment horizontal="left" vertical="center" wrapText="1"/>
    </xf>
    <xf numFmtId="0" fontId="23" fillId="0" borderId="11" xfId="0" applyFont="1" applyFill="1" applyBorder="1" applyAlignment="1">
      <alignment horizontal="left" vertical="center" wrapText="1"/>
    </xf>
    <xf numFmtId="0" fontId="23" fillId="0" borderId="11" xfId="0" applyNumberFormat="1" applyFont="1" applyFill="1" applyBorder="1" applyAlignment="1">
      <alignment horizontal="left" vertical="center" wrapText="1"/>
    </xf>
    <xf numFmtId="0" fontId="24" fillId="24" borderId="11" xfId="0" applyFont="1" applyFill="1" applyBorder="1" applyAlignment="1">
      <alignment horizontal="left" vertical="center" wrapText="1"/>
    </xf>
    <xf numFmtId="0" fontId="23" fillId="0" borderId="11" xfId="0" applyFont="1" applyBorder="1" applyAlignment="1">
      <alignment vertical="center" wrapText="1"/>
    </xf>
    <xf numFmtId="49" fontId="24" fillId="0" borderId="11" xfId="0" applyNumberFormat="1" applyFont="1" applyBorder="1" applyAlignment="1">
      <alignment vertical="center" wrapText="1"/>
    </xf>
    <xf numFmtId="0" fontId="24" fillId="0" borderId="11" xfId="0" applyFont="1" applyBorder="1" applyAlignment="1">
      <alignment vertical="center" wrapText="1"/>
    </xf>
    <xf numFmtId="164" fontId="23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/>
    <xf numFmtId="0" fontId="20" fillId="0" borderId="10" xfId="0" applyFont="1" applyBorder="1" applyAlignment="1">
      <alignment horizontal="center" vertical="center" wrapText="1"/>
    </xf>
    <xf numFmtId="164" fontId="31" fillId="0" borderId="10" xfId="0" applyNumberFormat="1" applyFont="1" applyBorder="1" applyAlignment="1">
      <alignment horizontal="center" vertical="center"/>
    </xf>
    <xf numFmtId="164" fontId="32" fillId="0" borderId="10" xfId="0" applyNumberFormat="1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 wrapText="1"/>
    </xf>
    <xf numFmtId="0" fontId="29" fillId="0" borderId="0" xfId="0" applyFont="1" applyFill="1" applyAlignment="1">
      <alignment horizontal="right" vertical="center"/>
    </xf>
    <xf numFmtId="0" fontId="20" fillId="0" borderId="10" xfId="0" applyFont="1" applyFill="1" applyBorder="1" applyAlignment="1">
      <alignment horizontal="center" vertical="center" wrapText="1"/>
    </xf>
    <xf numFmtId="164" fontId="24" fillId="0" borderId="10" xfId="0" applyNumberFormat="1" applyFont="1" applyFill="1" applyBorder="1" applyAlignment="1">
      <alignment horizontal="center" vertical="center" wrapText="1"/>
    </xf>
    <xf numFmtId="164" fontId="23" fillId="0" borderId="10" xfId="0" applyNumberFormat="1" applyFont="1" applyFill="1" applyBorder="1" applyAlignment="1">
      <alignment horizontal="center" vertical="center" wrapText="1"/>
    </xf>
    <xf numFmtId="0" fontId="29" fillId="0" borderId="0" xfId="0" applyFont="1" applyFill="1"/>
    <xf numFmtId="0" fontId="20" fillId="0" borderId="13" xfId="0" applyFont="1" applyFill="1" applyBorder="1" applyAlignment="1">
      <alignment horizontal="center" vertical="center" wrapText="1"/>
    </xf>
    <xf numFmtId="164" fontId="21" fillId="0" borderId="0" xfId="0" applyNumberFormat="1" applyFont="1"/>
    <xf numFmtId="0" fontId="28" fillId="25" borderId="10" xfId="0" applyFont="1" applyFill="1" applyBorder="1" applyAlignment="1">
      <alignment horizontal="center" vertical="center" wrapText="1"/>
    </xf>
    <xf numFmtId="0" fontId="28" fillId="25" borderId="11" xfId="0" applyFont="1" applyFill="1" applyBorder="1" applyAlignment="1">
      <alignment horizontal="left" vertical="center" wrapText="1"/>
    </xf>
    <xf numFmtId="164" fontId="24" fillId="25" borderId="10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right" vertical="center"/>
    </xf>
    <xf numFmtId="0" fontId="34" fillId="0" borderId="0" xfId="0" applyFont="1" applyAlignment="1">
      <alignment horizontal="right" vertical="center"/>
    </xf>
    <xf numFmtId="0" fontId="36" fillId="0" borderId="0" xfId="0" applyFont="1"/>
    <xf numFmtId="0" fontId="36" fillId="0" borderId="0" xfId="0" applyFont="1" applyAlignment="1">
      <alignment vertical="top"/>
    </xf>
    <xf numFmtId="0" fontId="36" fillId="0" borderId="0" xfId="0" applyFont="1" applyAlignment="1">
      <alignment vertical="center"/>
    </xf>
    <xf numFmtId="0" fontId="23" fillId="0" borderId="0" xfId="0" applyFont="1" applyAlignment="1">
      <alignment horizontal="right" vertical="center"/>
    </xf>
    <xf numFmtId="0" fontId="20" fillId="0" borderId="17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1" fillId="26" borderId="15" xfId="0" applyFont="1" applyFill="1" applyBorder="1" applyAlignment="1">
      <alignment horizontal="center" vertical="center" wrapText="1"/>
    </xf>
    <xf numFmtId="0" fontId="21" fillId="0" borderId="16" xfId="0" applyFont="1" applyBorder="1" applyAlignment="1">
      <alignment vertical="center" wrapText="1"/>
    </xf>
    <xf numFmtId="4" fontId="21" fillId="0" borderId="16" xfId="0" applyNumberFormat="1" applyFont="1" applyBorder="1" applyAlignment="1">
      <alignment horizontal="right" vertical="center" wrapText="1"/>
    </xf>
    <xf numFmtId="16" fontId="21" fillId="26" borderId="15" xfId="0" applyNumberFormat="1" applyFont="1" applyFill="1" applyBorder="1" applyAlignment="1">
      <alignment horizontal="center" vertical="center" wrapText="1"/>
    </xf>
    <xf numFmtId="14" fontId="21" fillId="0" borderId="15" xfId="0" applyNumberFormat="1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14" fontId="21" fillId="26" borderId="15" xfId="0" applyNumberFormat="1" applyFont="1" applyFill="1" applyBorder="1" applyAlignment="1">
      <alignment horizontal="center" vertical="center" wrapText="1"/>
    </xf>
    <xf numFmtId="0" fontId="21" fillId="26" borderId="16" xfId="0" applyFont="1" applyFill="1" applyBorder="1" applyAlignment="1">
      <alignment vertical="center" wrapText="1"/>
    </xf>
    <xf numFmtId="0" fontId="21" fillId="0" borderId="16" xfId="0" applyFont="1" applyBorder="1" applyAlignment="1">
      <alignment horizontal="right" vertical="center" wrapText="1"/>
    </xf>
    <xf numFmtId="0" fontId="35" fillId="0" borderId="16" xfId="49" applyBorder="1" applyAlignment="1">
      <alignment vertical="center" wrapText="1"/>
    </xf>
    <xf numFmtId="16" fontId="21" fillId="0" borderId="15" xfId="0" applyNumberFormat="1" applyFont="1" applyBorder="1" applyAlignment="1">
      <alignment horizontal="center" vertical="center" wrapText="1"/>
    </xf>
    <xf numFmtId="0" fontId="20" fillId="0" borderId="16" xfId="0" applyFont="1" applyBorder="1" applyAlignment="1">
      <alignment vertical="center" wrapText="1"/>
    </xf>
    <xf numFmtId="4" fontId="20" fillId="0" borderId="16" xfId="0" applyNumberFormat="1" applyFont="1" applyBorder="1" applyAlignment="1">
      <alignment horizontal="right" vertical="center" wrapText="1"/>
    </xf>
    <xf numFmtId="4" fontId="21" fillId="0" borderId="0" xfId="0" applyNumberFormat="1" applyFont="1" applyAlignment="1">
      <alignment horizontal="right" vertical="center" wrapText="1"/>
    </xf>
    <xf numFmtId="0" fontId="21" fillId="0" borderId="0" xfId="0" applyFont="1" applyAlignment="1">
      <alignment horizontal="right" vertical="center" wrapText="1"/>
    </xf>
    <xf numFmtId="0" fontId="20" fillId="0" borderId="0" xfId="0" applyFont="1" applyAlignment="1">
      <alignment horizontal="right" vertical="center" wrapText="1"/>
    </xf>
    <xf numFmtId="0" fontId="38" fillId="0" borderId="10" xfId="0" applyFont="1" applyBorder="1" applyAlignment="1">
      <alignment vertical="center" wrapText="1"/>
    </xf>
    <xf numFmtId="0" fontId="38" fillId="26" borderId="10" xfId="0" applyFont="1" applyFill="1" applyBorder="1" applyAlignment="1">
      <alignment vertical="center" wrapText="1"/>
    </xf>
    <xf numFmtId="0" fontId="21" fillId="0" borderId="10" xfId="0" applyFont="1" applyBorder="1" applyAlignment="1">
      <alignment horizontal="left" vertical="top"/>
    </xf>
    <xf numFmtId="2" fontId="26" fillId="24" borderId="10" xfId="0" applyNumberFormat="1" applyFont="1" applyFill="1" applyBorder="1" applyAlignment="1">
      <alignment horizontal="left" vertical="top" wrapText="1"/>
    </xf>
    <xf numFmtId="164" fontId="39" fillId="0" borderId="0" xfId="0" applyNumberFormat="1" applyFont="1" applyBorder="1" applyAlignment="1">
      <alignment horizontal="center" vertical="center"/>
    </xf>
    <xf numFmtId="164" fontId="23" fillId="26" borderId="10" xfId="0" applyNumberFormat="1" applyFont="1" applyFill="1" applyBorder="1" applyAlignment="1">
      <alignment horizontal="center" vertical="center"/>
    </xf>
    <xf numFmtId="0" fontId="27" fillId="25" borderId="11" xfId="0" applyFont="1" applyFill="1" applyBorder="1" applyAlignment="1">
      <alignment horizontal="left" vertical="center" wrapText="1"/>
    </xf>
    <xf numFmtId="0" fontId="27" fillId="25" borderId="12" xfId="0" applyFont="1" applyFill="1" applyBorder="1" applyAlignment="1">
      <alignment horizontal="left" vertical="center" wrapText="1"/>
    </xf>
    <xf numFmtId="0" fontId="26" fillId="0" borderId="10" xfId="0" applyFont="1" applyBorder="1" applyAlignment="1">
      <alignment horizontal="left" vertical="center" wrapText="1"/>
    </xf>
    <xf numFmtId="0" fontId="33" fillId="0" borderId="0" xfId="0" applyFont="1" applyAlignment="1">
      <alignment horizontal="center" vertical="center" wrapText="1"/>
    </xf>
    <xf numFmtId="0" fontId="23" fillId="0" borderId="0" xfId="0" applyFont="1" applyAlignment="1">
      <alignment horizontal="right" wrapText="1"/>
    </xf>
    <xf numFmtId="0" fontId="25" fillId="0" borderId="0" xfId="0" applyFont="1" applyBorder="1" applyAlignment="1">
      <alignment vertical="center"/>
    </xf>
    <xf numFmtId="2" fontId="26" fillId="0" borderId="10" xfId="0" applyNumberFormat="1" applyFont="1" applyBorder="1" applyAlignment="1">
      <alignment horizontal="left" vertical="center" wrapText="1"/>
    </xf>
    <xf numFmtId="2" fontId="26" fillId="24" borderId="10" xfId="0" applyNumberFormat="1" applyFont="1" applyFill="1" applyBorder="1" applyAlignment="1">
      <alignment horizontal="left" vertical="top" wrapText="1"/>
    </xf>
    <xf numFmtId="0" fontId="26" fillId="24" borderId="10" xfId="0" applyFont="1" applyFill="1" applyBorder="1" applyAlignment="1">
      <alignment horizontal="left" vertical="top" wrapText="1"/>
    </xf>
    <xf numFmtId="0" fontId="37" fillId="0" borderId="0" xfId="0" applyFont="1" applyAlignment="1">
      <alignment vertical="center" wrapText="1"/>
    </xf>
    <xf numFmtId="0" fontId="24" fillId="0" borderId="0" xfId="0" applyFont="1" applyAlignment="1">
      <alignment horizontal="center" vertical="center"/>
    </xf>
    <xf numFmtId="0" fontId="20" fillId="0" borderId="17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37" fillId="0" borderId="18" xfId="0" applyFont="1" applyBorder="1" applyAlignment="1">
      <alignment vertical="center"/>
    </xf>
  </cellXfs>
  <cellStyles count="50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Гиперссылка" xfId="49" builtinId="8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Примечание 2" xfId="39"/>
    <cellStyle name="Примечание 2 2" xfId="40"/>
    <cellStyle name="Примечание 2 3" xfId="41"/>
    <cellStyle name="Примечание 3" xfId="42"/>
    <cellStyle name="Примечание 4" xfId="43"/>
    <cellStyle name="Связанная ячейка" xfId="44" builtinId="24" customBuiltin="1"/>
    <cellStyle name="Текст предупреждения" xfId="45" builtinId="11" customBuiltin="1"/>
    <cellStyle name="Финансовый 2 2" xfId="46"/>
    <cellStyle name="Финансовый 2 3" xfId="47"/>
    <cellStyle name="Хороший" xfId="48" builtinId="26" customBuiltin="1"/>
  </cellStyles>
  <dxfs count="0"/>
  <tableStyles count="0" defaultTableStyle="TableStyleMedium9" defaultPivotStyle="PivotStyleLight16"/>
  <colors>
    <mruColors>
      <color rgb="FFCCE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consultantplus://offline/ref=012FADD2CDE411F88D8BBCFF6C14BFABE8777F8BFFEBFD15180F940F526764984DA81E5854A6B939A67A13a4VCJ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consultantplus://offline/ref=012FADD2CDE411F88D8BBCFF6C14BFABE8777F8BFFEBFD15180F940F526764984DA81E5854A6B939A67A13a4VCJ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5"/>
  <sheetViews>
    <sheetView tabSelected="1" topLeftCell="A25" zoomScale="70" zoomScaleNormal="70" zoomScaleSheetLayoutView="70" workbookViewId="0">
      <selection activeCell="I8" sqref="I8"/>
    </sheetView>
  </sheetViews>
  <sheetFormatPr defaultRowHeight="15.75" x14ac:dyDescent="0.25"/>
  <cols>
    <col min="1" max="1" width="9.7109375" style="2" customWidth="1"/>
    <col min="2" max="2" width="66.7109375" style="1" customWidth="1"/>
    <col min="3" max="3" width="18.5703125" style="21" customWidth="1"/>
    <col min="4" max="4" width="18.7109375" style="41" hidden="1" customWidth="1"/>
    <col min="5" max="5" width="19.5703125" style="15" hidden="1" customWidth="1"/>
    <col min="6" max="6" width="19.5703125" style="41" hidden="1" customWidth="1"/>
    <col min="7" max="7" width="19.5703125" style="15" hidden="1" customWidth="1"/>
    <col min="8" max="8" width="19.5703125" style="41" hidden="1" customWidth="1"/>
    <col min="9" max="12" width="19.5703125" style="15" customWidth="1"/>
    <col min="13" max="13" width="12.28515625" style="1" customWidth="1"/>
    <col min="14" max="14" width="10.140625" style="1" bestFit="1" customWidth="1"/>
    <col min="15" max="16384" width="9.140625" style="1"/>
  </cols>
  <sheetData>
    <row r="1" spans="1:17" ht="16.899999999999999" customHeight="1" x14ac:dyDescent="0.3">
      <c r="A1" s="81" t="s">
        <v>32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spans="1:17" ht="59.25" customHeight="1" x14ac:dyDescent="0.25">
      <c r="A2" s="80" t="s">
        <v>53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</row>
    <row r="3" spans="1:17" ht="12.75" customHeight="1" x14ac:dyDescent="0.25">
      <c r="A3" s="4"/>
      <c r="B3" s="5"/>
      <c r="C3" s="20"/>
      <c r="D3" s="37"/>
      <c r="F3" s="47"/>
      <c r="G3" s="3"/>
      <c r="H3" s="47"/>
      <c r="I3" s="3"/>
      <c r="J3" s="3"/>
      <c r="K3" s="3"/>
      <c r="L3" s="3"/>
      <c r="M3" s="48" t="s">
        <v>3</v>
      </c>
    </row>
    <row r="4" spans="1:17" ht="120.75" customHeight="1" x14ac:dyDescent="0.25">
      <c r="A4" s="7" t="s">
        <v>0</v>
      </c>
      <c r="B4" s="18" t="s">
        <v>1</v>
      </c>
      <c r="C4" s="36" t="s">
        <v>49</v>
      </c>
      <c r="D4" s="38" t="s">
        <v>51</v>
      </c>
      <c r="E4" s="36" t="s">
        <v>52</v>
      </c>
      <c r="F4" s="38" t="s">
        <v>54</v>
      </c>
      <c r="G4" s="42" t="s">
        <v>55</v>
      </c>
      <c r="H4" s="42" t="s">
        <v>75</v>
      </c>
      <c r="I4" s="42" t="s">
        <v>74</v>
      </c>
      <c r="J4" s="42" t="s">
        <v>78</v>
      </c>
      <c r="K4" s="42" t="s">
        <v>76</v>
      </c>
      <c r="L4" s="42" t="s">
        <v>77</v>
      </c>
      <c r="M4" s="33" t="s">
        <v>50</v>
      </c>
    </row>
    <row r="5" spans="1:17" s="6" customFormat="1" ht="56.25" x14ac:dyDescent="0.25">
      <c r="A5" s="8">
        <v>1</v>
      </c>
      <c r="B5" s="22" t="s">
        <v>4</v>
      </c>
      <c r="C5" s="19">
        <v>6673059.9000000004</v>
      </c>
      <c r="D5" s="39">
        <f>E5-C5</f>
        <v>2560530.0999999996</v>
      </c>
      <c r="E5" s="19">
        <v>9233590</v>
      </c>
      <c r="F5" s="19">
        <f>G5-E5</f>
        <v>340000</v>
      </c>
      <c r="G5" s="19">
        <v>9573590</v>
      </c>
      <c r="H5" s="19">
        <v>143500</v>
      </c>
      <c r="I5" s="19">
        <v>9717090</v>
      </c>
      <c r="J5" s="19">
        <f>L5-I5</f>
        <v>50165.5</v>
      </c>
      <c r="K5" s="19">
        <f>D5+F5+H5+J5</f>
        <v>3094195.5999999996</v>
      </c>
      <c r="L5" s="19">
        <v>9767255.5</v>
      </c>
      <c r="M5" s="34">
        <f>L5/I5*100</f>
        <v>100.51626052655682</v>
      </c>
    </row>
    <row r="6" spans="1:17" ht="18.75" x14ac:dyDescent="0.25">
      <c r="A6" s="9" t="s">
        <v>5</v>
      </c>
      <c r="B6" s="23" t="s">
        <v>6</v>
      </c>
      <c r="C6" s="31">
        <v>6315910</v>
      </c>
      <c r="D6" s="40">
        <f t="shared" ref="D6:D19" si="0">E6-C6</f>
        <v>2463618.1999999993</v>
      </c>
      <c r="E6" s="31">
        <v>8779528.1999999993</v>
      </c>
      <c r="F6" s="31">
        <f>G6-E6</f>
        <v>353076</v>
      </c>
      <c r="G6" s="31">
        <v>9132604.1999999993</v>
      </c>
      <c r="H6" s="31">
        <v>170530.10000000149</v>
      </c>
      <c r="I6" s="31">
        <v>9307134.3000000007</v>
      </c>
      <c r="J6" s="19">
        <f t="shared" ref="J6:J35" si="1">L6-I6</f>
        <v>131319.59999999963</v>
      </c>
      <c r="K6" s="31">
        <f t="shared" ref="K6:K35" si="2">D6+F6+H6+J6</f>
        <v>3118543.9000000004</v>
      </c>
      <c r="L6" s="31">
        <v>9438453.9000000004</v>
      </c>
      <c r="M6" s="35">
        <f t="shared" ref="M6:M35" si="3">L6/I6*100</f>
        <v>101.41095632411793</v>
      </c>
      <c r="N6" s="43"/>
      <c r="Q6" s="2"/>
    </row>
    <row r="7" spans="1:17" ht="37.5" x14ac:dyDescent="0.25">
      <c r="A7" s="10" t="s">
        <v>7</v>
      </c>
      <c r="B7" s="24" t="s">
        <v>8</v>
      </c>
      <c r="C7" s="31">
        <v>3269733.7</v>
      </c>
      <c r="D7" s="40">
        <f t="shared" si="0"/>
        <v>2204330.7000000002</v>
      </c>
      <c r="E7" s="31">
        <v>5474064.4000000004</v>
      </c>
      <c r="F7" s="31">
        <f>G7-E7</f>
        <v>274589.5</v>
      </c>
      <c r="G7" s="31">
        <v>5748653.9000000004</v>
      </c>
      <c r="H7" s="31">
        <v>136370.89999999944</v>
      </c>
      <c r="I7" s="31">
        <v>5885024.7999999998</v>
      </c>
      <c r="J7" s="19">
        <f t="shared" si="1"/>
        <v>320628.10000000056</v>
      </c>
      <c r="K7" s="31">
        <f t="shared" si="2"/>
        <v>2935919.2</v>
      </c>
      <c r="L7" s="31">
        <v>6205652.9000000004</v>
      </c>
      <c r="M7" s="35">
        <f t="shared" si="3"/>
        <v>105.44820303900843</v>
      </c>
      <c r="N7" s="43"/>
    </row>
    <row r="8" spans="1:17" ht="112.5" x14ac:dyDescent="0.25">
      <c r="A8" s="10" t="s">
        <v>9</v>
      </c>
      <c r="B8" s="25" t="s">
        <v>10</v>
      </c>
      <c r="C8" s="31">
        <v>1297499.8999999999</v>
      </c>
      <c r="D8" s="40">
        <f t="shared" si="0"/>
        <v>483931</v>
      </c>
      <c r="E8" s="31">
        <v>1781430.9</v>
      </c>
      <c r="F8" s="31">
        <f>G8-E8</f>
        <v>-170987.29999999981</v>
      </c>
      <c r="G8" s="31">
        <v>1610443.6</v>
      </c>
      <c r="H8" s="31">
        <v>622120.69999999972</v>
      </c>
      <c r="I8" s="31">
        <v>2232564.2999999998</v>
      </c>
      <c r="J8" s="19">
        <f t="shared" si="1"/>
        <v>61124.600000000093</v>
      </c>
      <c r="K8" s="31">
        <f t="shared" si="2"/>
        <v>996189</v>
      </c>
      <c r="L8" s="31">
        <v>2293688.9</v>
      </c>
      <c r="M8" s="35">
        <f t="shared" si="3"/>
        <v>102.73786515353669</v>
      </c>
    </row>
    <row r="9" spans="1:17" ht="112.5" x14ac:dyDescent="0.25">
      <c r="A9" s="10" t="s">
        <v>11</v>
      </c>
      <c r="B9" s="26" t="s">
        <v>12</v>
      </c>
      <c r="C9" s="31">
        <v>450000</v>
      </c>
      <c r="D9" s="40"/>
      <c r="E9" s="31">
        <v>450000</v>
      </c>
      <c r="F9" s="31"/>
      <c r="G9" s="31">
        <v>450000</v>
      </c>
      <c r="H9" s="31"/>
      <c r="I9" s="31">
        <v>450000</v>
      </c>
      <c r="J9" s="19"/>
      <c r="K9" s="31"/>
      <c r="L9" s="31">
        <v>450000</v>
      </c>
      <c r="M9" s="35">
        <f t="shared" si="3"/>
        <v>100</v>
      </c>
    </row>
    <row r="10" spans="1:17" ht="18.75" x14ac:dyDescent="0.25">
      <c r="A10" s="9" t="s">
        <v>13</v>
      </c>
      <c r="B10" s="24" t="s">
        <v>14</v>
      </c>
      <c r="C10" s="31">
        <v>105510.1</v>
      </c>
      <c r="D10" s="40">
        <f t="shared" si="0"/>
        <v>5045.5</v>
      </c>
      <c r="E10" s="31">
        <v>110555.6</v>
      </c>
      <c r="F10" s="31">
        <f>G10-E10</f>
        <v>28718.799999999988</v>
      </c>
      <c r="G10" s="31">
        <v>139274.4</v>
      </c>
      <c r="H10" s="31">
        <v>46742.399999999994</v>
      </c>
      <c r="I10" s="31">
        <v>186016.8</v>
      </c>
      <c r="J10" s="19"/>
      <c r="K10" s="31">
        <f t="shared" si="2"/>
        <v>80506.699999999983</v>
      </c>
      <c r="L10" s="31">
        <v>186016.8</v>
      </c>
      <c r="M10" s="35">
        <f t="shared" si="3"/>
        <v>100</v>
      </c>
    </row>
    <row r="11" spans="1:17" ht="37.5" x14ac:dyDescent="0.25">
      <c r="A11" s="10" t="s">
        <v>15</v>
      </c>
      <c r="B11" s="24" t="s">
        <v>16</v>
      </c>
      <c r="C11" s="31">
        <v>2635779.5</v>
      </c>
      <c r="D11" s="40">
        <f t="shared" si="0"/>
        <v>253427.39999999991</v>
      </c>
      <c r="E11" s="31">
        <v>2889206.9</v>
      </c>
      <c r="F11" s="31">
        <f>G11-E11</f>
        <v>38767.700000000186</v>
      </c>
      <c r="G11" s="31">
        <v>2927974.6</v>
      </c>
      <c r="H11" s="31">
        <v>-14783.300000000279</v>
      </c>
      <c r="I11" s="31">
        <v>2913191.3</v>
      </c>
      <c r="J11" s="19">
        <f t="shared" si="1"/>
        <v>-183308.5</v>
      </c>
      <c r="K11" s="31">
        <f t="shared" si="2"/>
        <v>94103.299999999814</v>
      </c>
      <c r="L11" s="31">
        <v>2729882.8</v>
      </c>
      <c r="M11" s="35">
        <f t="shared" si="3"/>
        <v>93.707639453680912</v>
      </c>
    </row>
    <row r="12" spans="1:17" ht="56.25" x14ac:dyDescent="0.25">
      <c r="A12" s="10" t="s">
        <v>17</v>
      </c>
      <c r="B12" s="24" t="s">
        <v>18</v>
      </c>
      <c r="C12" s="31">
        <v>159905.70000000001</v>
      </c>
      <c r="D12" s="40">
        <f t="shared" si="0"/>
        <v>-7248.2000000000116</v>
      </c>
      <c r="E12" s="31">
        <v>152657.5</v>
      </c>
      <c r="F12" s="31"/>
      <c r="G12" s="31">
        <v>152657.5</v>
      </c>
      <c r="H12" s="31"/>
      <c r="I12" s="31">
        <v>152657.5</v>
      </c>
      <c r="J12" s="19">
        <f t="shared" si="1"/>
        <v>0</v>
      </c>
      <c r="K12" s="31">
        <f t="shared" si="2"/>
        <v>-7248.2000000000116</v>
      </c>
      <c r="L12" s="31">
        <v>152657.5</v>
      </c>
      <c r="M12" s="35">
        <f t="shared" si="3"/>
        <v>100</v>
      </c>
    </row>
    <row r="13" spans="1:17" ht="37.5" x14ac:dyDescent="0.25">
      <c r="A13" s="9" t="s">
        <v>19</v>
      </c>
      <c r="B13" s="24" t="s">
        <v>20</v>
      </c>
      <c r="C13" s="31">
        <v>144981</v>
      </c>
      <c r="D13" s="40">
        <f t="shared" si="0"/>
        <v>8062.7999999999884</v>
      </c>
      <c r="E13" s="31">
        <v>153043.79999999999</v>
      </c>
      <c r="F13" s="31">
        <f>G13-E13</f>
        <v>15000</v>
      </c>
      <c r="G13" s="31">
        <v>168043.8</v>
      </c>
      <c r="H13" s="31">
        <v>2200</v>
      </c>
      <c r="I13" s="31">
        <v>170243.8</v>
      </c>
      <c r="J13" s="19">
        <f t="shared" si="1"/>
        <v>-6000</v>
      </c>
      <c r="K13" s="31">
        <f t="shared" si="2"/>
        <v>19262.799999999988</v>
      </c>
      <c r="L13" s="31">
        <v>164243.79999999999</v>
      </c>
      <c r="M13" s="35">
        <f t="shared" si="3"/>
        <v>96.475642578466875</v>
      </c>
    </row>
    <row r="14" spans="1:17" ht="37.5" x14ac:dyDescent="0.25">
      <c r="A14" s="9" t="s">
        <v>21</v>
      </c>
      <c r="B14" s="24" t="s">
        <v>22</v>
      </c>
      <c r="C14" s="31">
        <v>357149.9</v>
      </c>
      <c r="D14" s="40">
        <f t="shared" si="0"/>
        <v>96911.899999999965</v>
      </c>
      <c r="E14" s="31">
        <v>454061.8</v>
      </c>
      <c r="F14" s="31">
        <f>G14-E14</f>
        <v>-17076</v>
      </c>
      <c r="G14" s="31">
        <v>436985.8</v>
      </c>
      <c r="H14" s="31">
        <v>-27030.099999999977</v>
      </c>
      <c r="I14" s="31">
        <v>409955.7</v>
      </c>
      <c r="J14" s="19">
        <f t="shared" si="1"/>
        <v>-81154.100000000035</v>
      </c>
      <c r="K14" s="31">
        <f t="shared" si="2"/>
        <v>-28348.300000000047</v>
      </c>
      <c r="L14" s="31">
        <v>328801.59999999998</v>
      </c>
      <c r="M14" s="35">
        <f t="shared" si="3"/>
        <v>80.204178158762033</v>
      </c>
    </row>
    <row r="15" spans="1:17" s="6" customFormat="1" ht="56.25" x14ac:dyDescent="0.25">
      <c r="A15" s="11" t="s">
        <v>23</v>
      </c>
      <c r="B15" s="27" t="s">
        <v>24</v>
      </c>
      <c r="C15" s="19">
        <v>632.29999999999995</v>
      </c>
      <c r="D15" s="39"/>
      <c r="E15" s="19">
        <v>632.29999999999995</v>
      </c>
      <c r="F15" s="19"/>
      <c r="G15" s="19">
        <v>632.29999999999995</v>
      </c>
      <c r="H15" s="19"/>
      <c r="I15" s="19">
        <v>632.29999999999995</v>
      </c>
      <c r="J15" s="19">
        <f t="shared" si="1"/>
        <v>0</v>
      </c>
      <c r="K15" s="19">
        <f t="shared" si="2"/>
        <v>0</v>
      </c>
      <c r="L15" s="19">
        <v>632.29999999999995</v>
      </c>
      <c r="M15" s="34">
        <f t="shared" si="3"/>
        <v>100</v>
      </c>
    </row>
    <row r="16" spans="1:17" s="6" customFormat="1" ht="63.75" customHeight="1" x14ac:dyDescent="0.25">
      <c r="A16" s="12" t="s">
        <v>25</v>
      </c>
      <c r="B16" s="29" t="s">
        <v>27</v>
      </c>
      <c r="C16" s="19">
        <v>13805.6</v>
      </c>
      <c r="D16" s="39">
        <f t="shared" si="0"/>
        <v>77186.7</v>
      </c>
      <c r="E16" s="19">
        <v>90992.3</v>
      </c>
      <c r="F16" s="19"/>
      <c r="G16" s="19">
        <v>90992.3</v>
      </c>
      <c r="H16" s="19">
        <v>-43500</v>
      </c>
      <c r="I16" s="19">
        <v>47492.3</v>
      </c>
      <c r="J16" s="19">
        <f t="shared" si="1"/>
        <v>-565.90000000000146</v>
      </c>
      <c r="K16" s="19">
        <f t="shared" si="2"/>
        <v>33120.799999999996</v>
      </c>
      <c r="L16" s="19">
        <v>46926.400000000001</v>
      </c>
      <c r="M16" s="34">
        <f t="shared" si="3"/>
        <v>98.808438420543951</v>
      </c>
    </row>
    <row r="17" spans="1:13" ht="56.25" x14ac:dyDescent="0.25">
      <c r="A17" s="10" t="s">
        <v>26</v>
      </c>
      <c r="B17" s="28" t="s">
        <v>31</v>
      </c>
      <c r="C17" s="31">
        <v>13805.6</v>
      </c>
      <c r="D17" s="40">
        <f t="shared" si="0"/>
        <v>77186.7</v>
      </c>
      <c r="E17" s="31">
        <v>90992.3</v>
      </c>
      <c r="F17" s="31"/>
      <c r="G17" s="31">
        <v>90992.3</v>
      </c>
      <c r="H17" s="31">
        <v>-43500</v>
      </c>
      <c r="I17" s="31">
        <v>47492.3</v>
      </c>
      <c r="J17" s="19">
        <f t="shared" si="1"/>
        <v>-565.90000000000146</v>
      </c>
      <c r="K17" s="31">
        <f t="shared" si="2"/>
        <v>33120.799999999996</v>
      </c>
      <c r="L17" s="31">
        <v>46926.400000000001</v>
      </c>
      <c r="M17" s="35">
        <f t="shared" si="3"/>
        <v>98.808438420543951</v>
      </c>
    </row>
    <row r="18" spans="1:13" ht="37.5" x14ac:dyDescent="0.25">
      <c r="A18" s="10" t="s">
        <v>46</v>
      </c>
      <c r="B18" s="28" t="s">
        <v>28</v>
      </c>
      <c r="C18" s="31">
        <v>13805.6</v>
      </c>
      <c r="D18" s="40">
        <f t="shared" si="0"/>
        <v>77186.7</v>
      </c>
      <c r="E18" s="31">
        <v>90992.3</v>
      </c>
      <c r="F18" s="31"/>
      <c r="G18" s="31">
        <v>90992.3</v>
      </c>
      <c r="H18" s="31">
        <v>-43500</v>
      </c>
      <c r="I18" s="31">
        <v>47492.3</v>
      </c>
      <c r="J18" s="19">
        <f t="shared" si="1"/>
        <v>-565.90000000000146</v>
      </c>
      <c r="K18" s="31">
        <f t="shared" si="2"/>
        <v>33120.799999999996</v>
      </c>
      <c r="L18" s="31">
        <v>46926.400000000001</v>
      </c>
      <c r="M18" s="35">
        <f t="shared" si="3"/>
        <v>98.808438420543951</v>
      </c>
    </row>
    <row r="19" spans="1:13" s="6" customFormat="1" ht="42" customHeight="1" x14ac:dyDescent="0.25">
      <c r="A19" s="12" t="s">
        <v>47</v>
      </c>
      <c r="B19" s="30" t="s">
        <v>30</v>
      </c>
      <c r="C19" s="19">
        <v>1730</v>
      </c>
      <c r="D19" s="39">
        <f t="shared" si="0"/>
        <v>2195</v>
      </c>
      <c r="E19" s="19">
        <v>3925</v>
      </c>
      <c r="F19" s="19"/>
      <c r="G19" s="19">
        <v>3925</v>
      </c>
      <c r="H19" s="19"/>
      <c r="I19" s="19">
        <v>3925</v>
      </c>
      <c r="J19" s="19"/>
      <c r="K19" s="31">
        <f t="shared" si="2"/>
        <v>2195</v>
      </c>
      <c r="L19" s="31">
        <v>3925</v>
      </c>
      <c r="M19" s="35">
        <f t="shared" si="3"/>
        <v>100</v>
      </c>
    </row>
    <row r="20" spans="1:13" s="14" customFormat="1" ht="20.25" x14ac:dyDescent="0.2">
      <c r="A20" s="44"/>
      <c r="B20" s="45" t="s">
        <v>29</v>
      </c>
      <c r="C20" s="46">
        <v>7071794</v>
      </c>
      <c r="D20" s="46">
        <f>E20-C20</f>
        <v>2257345.5999999996</v>
      </c>
      <c r="E20" s="46">
        <v>9329139.5999999996</v>
      </c>
      <c r="F20" s="46">
        <f>G20-E20</f>
        <v>340000</v>
      </c>
      <c r="G20" s="46">
        <v>9669139.5999999996</v>
      </c>
      <c r="H20" s="46">
        <v>100000</v>
      </c>
      <c r="I20" s="46">
        <v>9769139.5999999996</v>
      </c>
      <c r="J20" s="46">
        <f t="shared" si="1"/>
        <v>49599.599999999627</v>
      </c>
      <c r="K20" s="46">
        <f t="shared" si="2"/>
        <v>2746945.1999999993</v>
      </c>
      <c r="L20" s="46">
        <v>9818739.1999999993</v>
      </c>
      <c r="M20" s="46">
        <f t="shared" si="3"/>
        <v>100.50771717910551</v>
      </c>
    </row>
    <row r="21" spans="1:13" ht="18.75" x14ac:dyDescent="0.3">
      <c r="A21" s="82" t="s">
        <v>43</v>
      </c>
      <c r="B21" s="82"/>
      <c r="C21" s="17"/>
      <c r="D21" s="16"/>
      <c r="E21" s="17"/>
      <c r="F21" s="17"/>
      <c r="G21" s="17"/>
      <c r="H21" s="17"/>
      <c r="I21" s="17"/>
      <c r="J21" s="75"/>
      <c r="K21" s="17"/>
      <c r="L21" s="75"/>
      <c r="M21" s="17"/>
    </row>
    <row r="22" spans="1:13" ht="39.75" customHeight="1" x14ac:dyDescent="0.25">
      <c r="A22" s="79" t="s">
        <v>45</v>
      </c>
      <c r="B22" s="79"/>
      <c r="C22" s="31"/>
      <c r="D22" s="40">
        <f>E22-C22</f>
        <v>693764.9</v>
      </c>
      <c r="E22" s="31">
        <v>693764.9</v>
      </c>
      <c r="F22" s="31"/>
      <c r="G22" s="31">
        <v>693764.9</v>
      </c>
      <c r="H22" s="31">
        <v>0</v>
      </c>
      <c r="I22" s="31">
        <v>693764.9</v>
      </c>
      <c r="J22" s="19"/>
      <c r="K22" s="31">
        <f t="shared" si="2"/>
        <v>693764.9</v>
      </c>
      <c r="L22" s="76">
        <v>693764.9</v>
      </c>
      <c r="M22" s="35">
        <f t="shared" si="3"/>
        <v>100</v>
      </c>
    </row>
    <row r="23" spans="1:13" ht="113.25" customHeight="1" x14ac:dyDescent="0.25">
      <c r="A23" s="83" t="s">
        <v>34</v>
      </c>
      <c r="B23" s="83"/>
      <c r="C23" s="31">
        <v>4271519</v>
      </c>
      <c r="D23" s="40"/>
      <c r="E23" s="31">
        <v>4271519</v>
      </c>
      <c r="F23" s="31"/>
      <c r="G23" s="31">
        <v>4271519</v>
      </c>
      <c r="H23" s="31">
        <v>0</v>
      </c>
      <c r="I23" s="31">
        <v>4271519</v>
      </c>
      <c r="J23" s="19"/>
      <c r="K23" s="31"/>
      <c r="L23" s="76">
        <v>4271519</v>
      </c>
      <c r="M23" s="35">
        <f t="shared" si="3"/>
        <v>100</v>
      </c>
    </row>
    <row r="24" spans="1:13" ht="27" customHeight="1" x14ac:dyDescent="0.25">
      <c r="A24" s="83" t="s">
        <v>36</v>
      </c>
      <c r="B24" s="83"/>
      <c r="C24" s="31">
        <v>1553000</v>
      </c>
      <c r="D24" s="40"/>
      <c r="E24" s="31">
        <v>1553000</v>
      </c>
      <c r="F24" s="31"/>
      <c r="G24" s="31">
        <v>1553000</v>
      </c>
      <c r="H24" s="31">
        <v>0</v>
      </c>
      <c r="I24" s="31">
        <v>1553000</v>
      </c>
      <c r="J24" s="19"/>
      <c r="K24" s="31"/>
      <c r="L24" s="76">
        <v>1553000</v>
      </c>
      <c r="M24" s="35">
        <f t="shared" si="3"/>
        <v>100</v>
      </c>
    </row>
    <row r="25" spans="1:13" ht="87" customHeight="1" x14ac:dyDescent="0.25">
      <c r="A25" s="83" t="s">
        <v>44</v>
      </c>
      <c r="B25" s="83"/>
      <c r="C25" s="31">
        <v>4447</v>
      </c>
      <c r="D25" s="40"/>
      <c r="E25" s="31">
        <v>4447</v>
      </c>
      <c r="F25" s="31"/>
      <c r="G25" s="31">
        <v>4447</v>
      </c>
      <c r="H25" s="31">
        <v>0</v>
      </c>
      <c r="I25" s="31">
        <v>4447</v>
      </c>
      <c r="J25" s="19"/>
      <c r="K25" s="31"/>
      <c r="L25" s="76">
        <v>4447</v>
      </c>
      <c r="M25" s="35">
        <f t="shared" si="3"/>
        <v>100</v>
      </c>
    </row>
    <row r="26" spans="1:13" ht="54.75" customHeight="1" x14ac:dyDescent="0.25">
      <c r="A26" s="83" t="s">
        <v>35</v>
      </c>
      <c r="B26" s="83"/>
      <c r="C26" s="31">
        <v>900647</v>
      </c>
      <c r="D26" s="40"/>
      <c r="E26" s="31">
        <v>900647</v>
      </c>
      <c r="F26" s="31"/>
      <c r="G26" s="31">
        <v>900647</v>
      </c>
      <c r="H26" s="31">
        <v>0</v>
      </c>
      <c r="I26" s="31">
        <v>900647</v>
      </c>
      <c r="J26" s="19">
        <f t="shared" si="1"/>
        <v>-150000</v>
      </c>
      <c r="K26" s="31">
        <f t="shared" si="2"/>
        <v>-150000</v>
      </c>
      <c r="L26" s="76">
        <v>750647</v>
      </c>
      <c r="M26" s="35">
        <f t="shared" si="3"/>
        <v>83.345306207648505</v>
      </c>
    </row>
    <row r="27" spans="1:13" ht="163.5" customHeight="1" x14ac:dyDescent="0.25">
      <c r="A27" s="83" t="s">
        <v>37</v>
      </c>
      <c r="B27" s="83"/>
      <c r="C27" s="31">
        <v>3</v>
      </c>
      <c r="D27" s="40"/>
      <c r="E27" s="31">
        <v>3</v>
      </c>
      <c r="F27" s="31"/>
      <c r="G27" s="31">
        <v>3</v>
      </c>
      <c r="H27" s="31">
        <v>0</v>
      </c>
      <c r="I27" s="31">
        <v>3</v>
      </c>
      <c r="J27" s="19"/>
      <c r="K27" s="31"/>
      <c r="L27" s="76">
        <v>3</v>
      </c>
      <c r="M27" s="35">
        <f t="shared" si="3"/>
        <v>100</v>
      </c>
    </row>
    <row r="28" spans="1:13" ht="58.5" customHeight="1" x14ac:dyDescent="0.25">
      <c r="A28" s="83" t="s">
        <v>38</v>
      </c>
      <c r="B28" s="83"/>
      <c r="C28" s="31">
        <v>1</v>
      </c>
      <c r="D28" s="40"/>
      <c r="E28" s="31">
        <v>1</v>
      </c>
      <c r="F28" s="31"/>
      <c r="G28" s="31">
        <v>1</v>
      </c>
      <c r="H28" s="31">
        <v>0</v>
      </c>
      <c r="I28" s="31">
        <v>1</v>
      </c>
      <c r="J28" s="19"/>
      <c r="K28" s="31"/>
      <c r="L28" s="76">
        <v>1</v>
      </c>
      <c r="M28" s="35">
        <f t="shared" si="3"/>
        <v>100</v>
      </c>
    </row>
    <row r="29" spans="1:13" ht="121.5" customHeight="1" x14ac:dyDescent="0.25">
      <c r="A29" s="83" t="s">
        <v>39</v>
      </c>
      <c r="B29" s="83"/>
      <c r="C29" s="31">
        <v>1590</v>
      </c>
      <c r="D29" s="40"/>
      <c r="E29" s="31">
        <v>1590</v>
      </c>
      <c r="F29" s="31"/>
      <c r="G29" s="31">
        <v>1590</v>
      </c>
      <c r="H29" s="31">
        <v>0</v>
      </c>
      <c r="I29" s="31">
        <v>1590</v>
      </c>
      <c r="J29" s="19"/>
      <c r="K29" s="31"/>
      <c r="L29" s="76">
        <v>1590</v>
      </c>
      <c r="M29" s="35">
        <f t="shared" si="3"/>
        <v>100</v>
      </c>
    </row>
    <row r="30" spans="1:13" ht="21.75" customHeight="1" x14ac:dyDescent="0.25">
      <c r="A30" s="79" t="s">
        <v>40</v>
      </c>
      <c r="B30" s="79"/>
      <c r="C30" s="31">
        <v>587</v>
      </c>
      <c r="D30" s="40"/>
      <c r="E30" s="31">
        <v>587</v>
      </c>
      <c r="F30" s="31"/>
      <c r="G30" s="31">
        <v>587</v>
      </c>
      <c r="H30" s="31">
        <v>0</v>
      </c>
      <c r="I30" s="31">
        <v>587</v>
      </c>
      <c r="J30" s="19"/>
      <c r="K30" s="31"/>
      <c r="L30" s="76">
        <v>587</v>
      </c>
      <c r="M30" s="35">
        <f t="shared" si="3"/>
        <v>100</v>
      </c>
    </row>
    <row r="31" spans="1:13" ht="60" customHeight="1" x14ac:dyDescent="0.25">
      <c r="A31" s="85" t="s">
        <v>33</v>
      </c>
      <c r="B31" s="85"/>
      <c r="C31" s="32"/>
      <c r="D31" s="40">
        <f>E31-C31</f>
        <v>1540000</v>
      </c>
      <c r="E31" s="31">
        <v>1540000</v>
      </c>
      <c r="F31" s="31"/>
      <c r="G31" s="31">
        <v>1540000</v>
      </c>
      <c r="H31" s="31">
        <v>100000</v>
      </c>
      <c r="I31" s="31">
        <v>1640000</v>
      </c>
      <c r="J31" s="19">
        <f t="shared" si="1"/>
        <v>200000</v>
      </c>
      <c r="K31" s="31">
        <f t="shared" si="2"/>
        <v>1840000</v>
      </c>
      <c r="L31" s="76">
        <v>1840000</v>
      </c>
      <c r="M31" s="35">
        <f t="shared" si="3"/>
        <v>112.19512195121952</v>
      </c>
    </row>
    <row r="32" spans="1:13" ht="82.5" customHeight="1" x14ac:dyDescent="0.25">
      <c r="A32" s="84" t="s">
        <v>41</v>
      </c>
      <c r="B32" s="84"/>
      <c r="C32" s="31">
        <v>340000</v>
      </c>
      <c r="D32" s="40"/>
      <c r="E32" s="31">
        <v>340000</v>
      </c>
      <c r="F32" s="31">
        <f>G32-E32</f>
        <v>340000</v>
      </c>
      <c r="G32" s="31">
        <v>680000</v>
      </c>
      <c r="H32" s="31">
        <v>0</v>
      </c>
      <c r="I32" s="31">
        <v>680000</v>
      </c>
      <c r="J32" s="19"/>
      <c r="K32" s="31">
        <f t="shared" si="2"/>
        <v>340000</v>
      </c>
      <c r="L32" s="76">
        <v>680000</v>
      </c>
      <c r="M32" s="35">
        <f t="shared" si="3"/>
        <v>100</v>
      </c>
    </row>
    <row r="33" spans="1:13" ht="97.5" hidden="1" customHeight="1" x14ac:dyDescent="0.25">
      <c r="A33" s="73"/>
      <c r="B33" s="74" t="s">
        <v>42</v>
      </c>
      <c r="C33" s="31"/>
      <c r="D33" s="40">
        <f>E33-C33</f>
        <v>23580.7</v>
      </c>
      <c r="E33" s="31">
        <v>23580.7</v>
      </c>
      <c r="F33" s="31"/>
      <c r="G33" s="31">
        <v>23580.7</v>
      </c>
      <c r="H33" s="31">
        <v>0</v>
      </c>
      <c r="I33" s="31"/>
      <c r="J33" s="19">
        <f t="shared" si="1"/>
        <v>23180.3</v>
      </c>
      <c r="K33" s="31">
        <f t="shared" si="2"/>
        <v>46761</v>
      </c>
      <c r="L33" s="76">
        <v>23180.3</v>
      </c>
      <c r="M33" s="35" t="e">
        <f t="shared" si="3"/>
        <v>#DIV/0!</v>
      </c>
    </row>
    <row r="34" spans="1:13" ht="97.5" customHeight="1" x14ac:dyDescent="0.25">
      <c r="A34" s="84" t="s">
        <v>48</v>
      </c>
      <c r="B34" s="84"/>
      <c r="C34" s="31"/>
      <c r="D34" s="40"/>
      <c r="E34" s="31"/>
      <c r="F34" s="31"/>
      <c r="G34" s="31"/>
      <c r="H34" s="31">
        <v>0</v>
      </c>
      <c r="I34" s="31">
        <v>23580.7</v>
      </c>
      <c r="J34" s="19">
        <f t="shared" si="1"/>
        <v>-400.34000000000015</v>
      </c>
      <c r="K34" s="31">
        <f t="shared" si="2"/>
        <v>-400.34000000000015</v>
      </c>
      <c r="L34" s="31">
        <v>23180.36</v>
      </c>
      <c r="M34" s="35">
        <f t="shared" si="3"/>
        <v>98.302255658228972</v>
      </c>
    </row>
    <row r="35" spans="1:13" s="13" customFormat="1" ht="27" customHeight="1" x14ac:dyDescent="0.2">
      <c r="A35" s="77" t="s">
        <v>2</v>
      </c>
      <c r="B35" s="78"/>
      <c r="C35" s="46">
        <v>7071794</v>
      </c>
      <c r="D35" s="46">
        <f>E35-C35</f>
        <v>2257345.5999999996</v>
      </c>
      <c r="E35" s="46">
        <v>9329139.5999999996</v>
      </c>
      <c r="F35" s="46">
        <f>F32</f>
        <v>340000</v>
      </c>
      <c r="G35" s="46">
        <v>9669139.5999999996</v>
      </c>
      <c r="H35" s="46">
        <v>100000</v>
      </c>
      <c r="I35" s="46">
        <v>9769139.5999999996</v>
      </c>
      <c r="J35" s="46">
        <f t="shared" si="1"/>
        <v>49599.599999999627</v>
      </c>
      <c r="K35" s="46">
        <f t="shared" si="2"/>
        <v>2746945.1999999993</v>
      </c>
      <c r="L35" s="46">
        <v>9818739.1999999993</v>
      </c>
      <c r="M35" s="46">
        <f t="shared" si="3"/>
        <v>100.50771717910551</v>
      </c>
    </row>
  </sheetData>
  <mergeCells count="16">
    <mergeCell ref="A35:B35"/>
    <mergeCell ref="A22:B22"/>
    <mergeCell ref="A2:M2"/>
    <mergeCell ref="A1:M1"/>
    <mergeCell ref="A21:B21"/>
    <mergeCell ref="A23:B23"/>
    <mergeCell ref="A24:B24"/>
    <mergeCell ref="A25:B25"/>
    <mergeCell ref="A27:B27"/>
    <mergeCell ref="A26:B26"/>
    <mergeCell ref="A34:B34"/>
    <mergeCell ref="A28:B28"/>
    <mergeCell ref="A29:B29"/>
    <mergeCell ref="A30:B30"/>
    <mergeCell ref="A31:B31"/>
    <mergeCell ref="A32:B32"/>
  </mergeCells>
  <hyperlinks>
    <hyperlink ref="B16" r:id="rId1" display="consultantplus://offline/ref=012FADD2CDE411F88D8BBCFF6C14BFABE8777F8BFFEBFD15180F940F526764984DA81E5854A6B939A67A13a4VCJ"/>
  </hyperlinks>
  <printOptions horizontalCentered="1"/>
  <pageMargins left="0.59055118110236227" right="0.39370078740157483" top="0.59055118110236227" bottom="0.59055118110236227" header="0.31496062992125984" footer="0.31496062992125984"/>
  <pageSetup paperSize="9" scale="51" firstPageNumber="512" fitToHeight="0" orientation="portrait" useFirstPageNumber="1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C38"/>
  <sheetViews>
    <sheetView workbookViewId="0">
      <selection activeCell="B36" sqref="B36"/>
    </sheetView>
  </sheetViews>
  <sheetFormatPr defaultRowHeight="12.75" x14ac:dyDescent="0.2"/>
  <cols>
    <col min="1" max="1" width="9.140625" customWidth="1"/>
    <col min="2" max="2" width="66.42578125" customWidth="1"/>
    <col min="3" max="3" width="19.5703125" customWidth="1"/>
  </cols>
  <sheetData>
    <row r="4" spans="1:3" ht="18.75" x14ac:dyDescent="0.2">
      <c r="A4" s="87"/>
      <c r="B4" s="87"/>
      <c r="C4" s="87"/>
    </row>
    <row r="5" spans="1:3" ht="18.75" x14ac:dyDescent="0.2">
      <c r="A5" s="87" t="s">
        <v>56</v>
      </c>
      <c r="B5" s="87"/>
      <c r="C5" s="87"/>
    </row>
    <row r="6" spans="1:3" ht="19.5" thickBot="1" x14ac:dyDescent="0.25">
      <c r="A6" s="50"/>
      <c r="B6" s="51"/>
      <c r="C6" s="52" t="s">
        <v>3</v>
      </c>
    </row>
    <row r="7" spans="1:3" ht="15.75" x14ac:dyDescent="0.2">
      <c r="A7" s="53" t="s">
        <v>57</v>
      </c>
      <c r="B7" s="88" t="s">
        <v>1</v>
      </c>
      <c r="C7" s="88" t="s">
        <v>59</v>
      </c>
    </row>
    <row r="8" spans="1:3" ht="16.5" thickBot="1" x14ac:dyDescent="0.25">
      <c r="A8" s="54" t="s">
        <v>58</v>
      </c>
      <c r="B8" s="89"/>
      <c r="C8" s="89"/>
    </row>
    <row r="9" spans="1:3" ht="32.25" thickBot="1" x14ac:dyDescent="0.25">
      <c r="A9" s="55">
        <v>1</v>
      </c>
      <c r="B9" s="56" t="s">
        <v>4</v>
      </c>
      <c r="C9" s="57">
        <v>9717090</v>
      </c>
    </row>
    <row r="10" spans="1:3" ht="16.5" thickBot="1" x14ac:dyDescent="0.25">
      <c r="A10" s="58">
        <v>44197</v>
      </c>
      <c r="B10" s="56" t="s">
        <v>6</v>
      </c>
      <c r="C10" s="57">
        <v>9307134.3000000007</v>
      </c>
    </row>
    <row r="11" spans="1:3" ht="32.25" thickBot="1" x14ac:dyDescent="0.25">
      <c r="A11" s="59">
        <v>36892</v>
      </c>
      <c r="B11" s="56" t="s">
        <v>8</v>
      </c>
      <c r="C11" s="57">
        <v>5885024.7999999998</v>
      </c>
    </row>
    <row r="12" spans="1:3" ht="79.5" thickBot="1" x14ac:dyDescent="0.25">
      <c r="A12" s="60" t="s">
        <v>9</v>
      </c>
      <c r="B12" s="56" t="s">
        <v>10</v>
      </c>
      <c r="C12" s="57">
        <v>2232564.2999999998</v>
      </c>
    </row>
    <row r="13" spans="1:3" ht="79.5" thickBot="1" x14ac:dyDescent="0.25">
      <c r="A13" s="60" t="s">
        <v>11</v>
      </c>
      <c r="B13" s="56" t="s">
        <v>12</v>
      </c>
      <c r="C13" s="57">
        <v>450000</v>
      </c>
    </row>
    <row r="14" spans="1:3" ht="16.5" thickBot="1" x14ac:dyDescent="0.25">
      <c r="A14" s="61">
        <v>37257</v>
      </c>
      <c r="B14" s="56" t="s">
        <v>14</v>
      </c>
      <c r="C14" s="57">
        <v>186016.8</v>
      </c>
    </row>
    <row r="15" spans="1:3" ht="32.25" thickBot="1" x14ac:dyDescent="0.25">
      <c r="A15" s="59">
        <v>37622</v>
      </c>
      <c r="B15" s="56" t="s">
        <v>16</v>
      </c>
      <c r="C15" s="57">
        <v>2913191.3</v>
      </c>
    </row>
    <row r="16" spans="1:3" ht="48" thickBot="1" x14ac:dyDescent="0.25">
      <c r="A16" s="59">
        <v>37987</v>
      </c>
      <c r="B16" s="56" t="s">
        <v>18</v>
      </c>
      <c r="C16" s="57">
        <v>152657.5</v>
      </c>
    </row>
    <row r="17" spans="1:3" ht="32.25" thickBot="1" x14ac:dyDescent="0.25">
      <c r="A17" s="61">
        <v>38353</v>
      </c>
      <c r="B17" s="56" t="s">
        <v>20</v>
      </c>
      <c r="C17" s="57">
        <v>170243.8</v>
      </c>
    </row>
    <row r="18" spans="1:3" ht="16.5" thickBot="1" x14ac:dyDescent="0.25">
      <c r="A18" s="58">
        <v>44228</v>
      </c>
      <c r="B18" s="56" t="s">
        <v>22</v>
      </c>
      <c r="C18" s="57">
        <v>409955.7</v>
      </c>
    </row>
    <row r="19" spans="1:3" ht="48" thickBot="1" x14ac:dyDescent="0.25">
      <c r="A19" s="55">
        <v>2</v>
      </c>
      <c r="B19" s="62" t="s">
        <v>24</v>
      </c>
      <c r="C19" s="63">
        <v>632.29999999999995</v>
      </c>
    </row>
    <row r="20" spans="1:3" ht="26.25" thickBot="1" x14ac:dyDescent="0.25">
      <c r="A20" s="60">
        <v>3</v>
      </c>
      <c r="B20" s="64" t="s">
        <v>27</v>
      </c>
      <c r="C20" s="57">
        <v>47492.3</v>
      </c>
    </row>
    <row r="21" spans="1:3" ht="48" thickBot="1" x14ac:dyDescent="0.25">
      <c r="A21" s="65">
        <v>44199</v>
      </c>
      <c r="B21" s="56" t="s">
        <v>31</v>
      </c>
      <c r="C21" s="57">
        <v>47492.3</v>
      </c>
    </row>
    <row r="22" spans="1:3" ht="32.25" thickBot="1" x14ac:dyDescent="0.25">
      <c r="A22" s="59">
        <v>36894</v>
      </c>
      <c r="B22" s="56" t="s">
        <v>28</v>
      </c>
      <c r="C22" s="57">
        <v>47492.3</v>
      </c>
    </row>
    <row r="23" spans="1:3" ht="32.25" thickBot="1" x14ac:dyDescent="0.25">
      <c r="A23" s="60">
        <v>4</v>
      </c>
      <c r="B23" s="56" t="s">
        <v>30</v>
      </c>
      <c r="C23" s="57">
        <v>3925</v>
      </c>
    </row>
    <row r="24" spans="1:3" ht="16.5" thickBot="1" x14ac:dyDescent="0.25">
      <c r="A24" s="54"/>
      <c r="B24" s="66" t="s">
        <v>29</v>
      </c>
      <c r="C24" s="67">
        <v>9769139.5999999996</v>
      </c>
    </row>
    <row r="25" spans="1:3" ht="15.75" x14ac:dyDescent="0.25">
      <c r="A25" s="90" t="s">
        <v>60</v>
      </c>
      <c r="B25" s="90"/>
      <c r="C25" s="49"/>
    </row>
    <row r="26" spans="1:3" ht="30" customHeight="1" x14ac:dyDescent="0.2">
      <c r="A26">
        <v>1</v>
      </c>
      <c r="B26" s="71" t="s">
        <v>61</v>
      </c>
      <c r="C26" s="68">
        <v>693764.9</v>
      </c>
    </row>
    <row r="27" spans="1:3" ht="30" customHeight="1" x14ac:dyDescent="0.2">
      <c r="A27">
        <v>2</v>
      </c>
      <c r="B27" s="71" t="s">
        <v>62</v>
      </c>
      <c r="C27" s="68">
        <v>4271519</v>
      </c>
    </row>
    <row r="28" spans="1:3" ht="30" customHeight="1" x14ac:dyDescent="0.2">
      <c r="A28">
        <v>3</v>
      </c>
      <c r="B28" s="71" t="s">
        <v>63</v>
      </c>
      <c r="C28" s="68">
        <v>1553000</v>
      </c>
    </row>
    <row r="29" spans="1:3" ht="30" customHeight="1" x14ac:dyDescent="0.2">
      <c r="A29">
        <v>4</v>
      </c>
      <c r="B29" s="71" t="s">
        <v>64</v>
      </c>
      <c r="C29" s="68">
        <v>4447</v>
      </c>
    </row>
    <row r="30" spans="1:3" ht="30" customHeight="1" x14ac:dyDescent="0.2">
      <c r="A30">
        <v>5</v>
      </c>
      <c r="B30" s="71" t="s">
        <v>65</v>
      </c>
      <c r="C30" s="68">
        <v>900647</v>
      </c>
    </row>
    <row r="31" spans="1:3" ht="30" customHeight="1" x14ac:dyDescent="0.2">
      <c r="A31">
        <v>6</v>
      </c>
      <c r="B31" s="71" t="s">
        <v>66</v>
      </c>
      <c r="C31" s="69">
        <v>3</v>
      </c>
    </row>
    <row r="32" spans="1:3" ht="30" customHeight="1" x14ac:dyDescent="0.2">
      <c r="A32">
        <v>7</v>
      </c>
      <c r="B32" s="71" t="s">
        <v>67</v>
      </c>
      <c r="C32" s="69">
        <v>1</v>
      </c>
    </row>
    <row r="33" spans="1:3" ht="30" customHeight="1" x14ac:dyDescent="0.2">
      <c r="A33">
        <v>8</v>
      </c>
      <c r="B33" s="71" t="s">
        <v>68</v>
      </c>
      <c r="C33" s="68">
        <v>1590</v>
      </c>
    </row>
    <row r="34" spans="1:3" ht="30" customHeight="1" x14ac:dyDescent="0.2">
      <c r="A34">
        <v>9</v>
      </c>
      <c r="B34" s="71" t="s">
        <v>69</v>
      </c>
      <c r="C34" s="69">
        <v>587</v>
      </c>
    </row>
    <row r="35" spans="1:3" ht="30" customHeight="1" x14ac:dyDescent="0.2">
      <c r="A35">
        <v>10</v>
      </c>
      <c r="B35" s="71" t="s">
        <v>70</v>
      </c>
      <c r="C35" s="68">
        <v>1640000</v>
      </c>
    </row>
    <row r="36" spans="1:3" ht="30" customHeight="1" x14ac:dyDescent="0.2">
      <c r="A36">
        <v>11</v>
      </c>
      <c r="B36" s="72" t="s">
        <v>71</v>
      </c>
      <c r="C36" s="68">
        <v>680000</v>
      </c>
    </row>
    <row r="37" spans="1:3" ht="30" customHeight="1" x14ac:dyDescent="0.2">
      <c r="A37">
        <v>12</v>
      </c>
      <c r="B37" s="71" t="s">
        <v>72</v>
      </c>
      <c r="C37" s="68">
        <v>23580.7</v>
      </c>
    </row>
    <row r="38" spans="1:3" ht="15.75" x14ac:dyDescent="0.2">
      <c r="A38" s="86" t="s">
        <v>2</v>
      </c>
      <c r="B38" s="86"/>
      <c r="C38" s="70" t="s">
        <v>73</v>
      </c>
    </row>
  </sheetData>
  <mergeCells count="6">
    <mergeCell ref="A38:B38"/>
    <mergeCell ref="A4:C4"/>
    <mergeCell ref="A5:C5"/>
    <mergeCell ref="B7:B8"/>
    <mergeCell ref="C7:C8"/>
    <mergeCell ref="A25:B25"/>
  </mergeCells>
  <hyperlinks>
    <hyperlink ref="B20" r:id="rId1" display="consultantplus://offline/ref=012FADD2CDE411F88D8BBCFF6C14BFABE8777F8BFFEBFD15180F940F526764984DA81E5854A6B939A67A13a4VCJ"/>
  </hyperlinks>
  <pageMargins left="0.70866141732283472" right="0.70866141732283472" top="0.74803149606299213" bottom="0.74803149606299213" header="0.31496062992125984" footer="0.31496062992125984"/>
  <pageSetup paperSize="9" scale="91" fitToHeight="0"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Приложение 12</vt:lpstr>
      <vt:lpstr>Лист1</vt:lpstr>
      <vt:lpstr>'Приложение 12'!Заголовки_для_печати</vt:lpstr>
      <vt:lpstr>'Приложение 12'!Область_печати</vt:lpstr>
    </vt:vector>
  </TitlesOfParts>
  <Company>MoBIL GROUP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gorinaeu</dc:creator>
  <cp:lastModifiedBy>Сафина Яна Олеговна</cp:lastModifiedBy>
  <cp:lastPrinted>2021-11-13T08:44:12Z</cp:lastPrinted>
  <dcterms:created xsi:type="dcterms:W3CDTF">2011-11-22T05:18:13Z</dcterms:created>
  <dcterms:modified xsi:type="dcterms:W3CDTF">2021-11-17T15:18:08Z</dcterms:modified>
</cp:coreProperties>
</file>